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y1swun\Downloads\"/>
    </mc:Choice>
  </mc:AlternateContent>
  <xr:revisionPtr revIDLastSave="0" documentId="13_ncr:1_{E0BB9750-60D2-447D-B87E-56CD2A4538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7" i="1"/>
  <c r="F8" i="1" s="1"/>
  <c r="F9" i="1" s="1"/>
  <c r="F6" i="1"/>
  <c r="D13" i="1"/>
  <c r="D7" i="1"/>
  <c r="D6" i="1"/>
  <c r="B13" i="1"/>
  <c r="B11" i="1"/>
  <c r="B10" i="1"/>
  <c r="B9" i="1"/>
  <c r="B8" i="1"/>
  <c r="B7" i="1"/>
  <c r="B6" i="1"/>
  <c r="F10" i="1" l="1"/>
  <c r="F11" i="1" s="1"/>
  <c r="D9" i="1"/>
  <c r="D8" i="1"/>
  <c r="D10" i="1" l="1"/>
  <c r="D11" i="1" s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8" i="1"/>
  <c r="G13" i="1"/>
  <c r="G7" i="1" l="1"/>
  <c r="D3" i="1"/>
  <c r="B3" i="1"/>
  <c r="G9" i="1" l="1"/>
  <c r="G10" i="1" l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<sst xmlns="http://schemas.openxmlformats.org/spreadsheetml/2006/main" count="22" uniqueCount="16">
  <si>
    <t>Kelvin</t>
  </si>
  <si>
    <t>nm</t>
  </si>
  <si>
    <t>W/m²/nm</t>
  </si>
  <si>
    <t>wavelength</t>
  </si>
  <si>
    <t>spectral irradiance</t>
  </si>
  <si>
    <t>total power</t>
  </si>
  <si>
    <t>UV</t>
  </si>
  <si>
    <t>VIS</t>
  </si>
  <si>
    <t>IRA</t>
  </si>
  <si>
    <t>IRC</t>
  </si>
  <si>
    <t>IRB</t>
  </si>
  <si>
    <t>10-14 µm</t>
  </si>
  <si>
    <t>Celsius</t>
  </si>
  <si>
    <t>Sunlight</t>
  </si>
  <si>
    <t>W/m²</t>
  </si>
  <si>
    <t>Plot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</si>
</sst>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1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Tabelle1!$A$67:$A$2007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Tabelle1!$D$2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Tabelle1!$F$2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Tabelle1!$F$17:$F$4007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0.4302105750507747</c:v>
                </c:pt>
                <c:pt idx="2">
                  <c:v>0.3145530667879971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0.12418080184163348</c:v>
                </c:pt>
                <c:pt idx="2">
                  <c:v>0.38827327109189008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Tabelle1!$B$2:$D$2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Tabelle1!$B$6:$D$6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0.51758288336253011</c:v>
                </c:pt>
                <c:pt idx="2">
                  <c:v>0.32699094260837341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462066</xdr:colOff>
      <xdr:row>0</xdr:row>
      <xdr:rowOff>469154</xdr:rowOff>
    </xdr:from>
    <xdr:to>
      <xdr:col>5</xdr:col>
      <xdr:colOff>9721</xdr:colOff>
      <xdr:row>0</xdr:row>
      <xdr:rowOff>1340874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224066" y="469154"/>
          <a:ext cx="1681255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tabSelected="1" topLeftCell="A10" workbookViewId="0">
      <selection activeCell="F15" sqref="F15"/>
    </sheetView>
  </sheetViews>
  <sheetFormatPr baseColWidth="10" defaultRowHeight="14.5" x14ac:dyDescent="0.35"/>
  <cols>
    <col min="1" max="1" width="11.36328125" bestFit="1" customWidth="1"/>
    <col min="2" max="7" width="8" customWidth="1"/>
  </cols>
  <sheetData>
    <row r="1" spans="1:16" ht="105.75" customHeight="1" thickBot="1" x14ac:dyDescent="0.4">
      <c r="H1" s="14"/>
      <c r="I1" s="15"/>
      <c r="J1" s="15"/>
      <c r="K1" s="15"/>
      <c r="L1" s="15"/>
      <c r="M1" s="15"/>
      <c r="N1" s="15"/>
      <c r="O1" s="15"/>
      <c r="P1" s="16"/>
    </row>
    <row r="2" spans="1:16" ht="15.5" thickTop="1" thickBot="1" x14ac:dyDescent="0.4">
      <c r="A2" s="3" t="s">
        <v>0</v>
      </c>
      <c r="B2" s="25">
        <v>5500</v>
      </c>
      <c r="C2" s="25"/>
      <c r="D2" s="26">
        <v>3000</v>
      </c>
      <c r="E2" s="27"/>
      <c r="F2" s="23" t="s">
        <v>13</v>
      </c>
      <c r="G2" s="24"/>
      <c r="H2" s="17"/>
      <c r="I2" s="18"/>
      <c r="J2" s="18"/>
      <c r="K2" s="18"/>
      <c r="L2" s="18"/>
      <c r="M2" s="18"/>
      <c r="N2" s="18"/>
      <c r="O2" s="18"/>
      <c r="P2" s="19"/>
    </row>
    <row r="3" spans="1:16" ht="15.5" thickTop="1" thickBot="1" x14ac:dyDescent="0.4">
      <c r="A3" t="s">
        <v>12</v>
      </c>
      <c r="B3" s="29">
        <f>B2-273.15</f>
        <v>5226.8500000000004</v>
      </c>
      <c r="C3" s="29"/>
      <c r="D3" s="28">
        <f>D2-273.15</f>
        <v>2726.85</v>
      </c>
      <c r="E3" s="28"/>
      <c r="F3" s="34"/>
      <c r="G3" s="34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4">
      <c r="A4" t="s">
        <v>15</v>
      </c>
      <c r="B4" s="30">
        <v>1</v>
      </c>
      <c r="C4" s="31"/>
      <c r="D4" s="32">
        <v>1</v>
      </c>
      <c r="E4" s="33"/>
      <c r="F4" s="35"/>
      <c r="G4" s="34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5">
      <c r="A6" t="s">
        <v>5</v>
      </c>
      <c r="B6" s="4">
        <f>5*SUM(B17:B4007)</f>
        <v>1381.8517015492971</v>
      </c>
      <c r="C6" s="4" t="s">
        <v>14</v>
      </c>
      <c r="D6" s="5">
        <f>5*SUM(D17:D4007)</f>
        <v>122.25368902883424</v>
      </c>
      <c r="E6" s="5" t="s">
        <v>14</v>
      </c>
      <c r="F6" s="7">
        <f>5*SUM(F17:F4007)</f>
        <v>1002.154179887531</v>
      </c>
      <c r="G6" s="7" t="s">
        <v>14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5">
      <c r="A7" t="s">
        <v>6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5">
      <c r="A8" t="s">
        <v>7</v>
      </c>
      <c r="B8" s="4">
        <f>5*SUMIF($A$17:$A$4007,"&lt;780",B$17:B$4007)-SUM(B$7:B7)</f>
        <v>594.48721515841464</v>
      </c>
      <c r="C8" s="11">
        <f>B8/B$6</f>
        <v>0.4302105750507747</v>
      </c>
      <c r="D8" s="5">
        <f>5*SUMIF($A$17:$A$4007,"&lt;780",D$17:D$4007)-SUM(D$7:D7)</f>
        <v>15.181561131698347</v>
      </c>
      <c r="E8" s="12">
        <f t="shared" ref="E8:G8" si="0">D8/D$6</f>
        <v>0.12418080184163348</v>
      </c>
      <c r="F8" s="7">
        <f>5*SUMIF($A$17:$A$4007,"&lt;780",F$17:F$4007)-SUM(F$7:F7)</f>
        <v>518.69785000000002</v>
      </c>
      <c r="G8" s="13">
        <f t="shared" si="0"/>
        <v>0.51758288336253011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5">
      <c r="A9" t="s">
        <v>8</v>
      </c>
      <c r="B9" s="4">
        <f>5*SUMIF($A$17:$A$4007,"&lt;1400",B$17:B$4007)-SUM(B$7:B8)</f>
        <v>434.66569056854348</v>
      </c>
      <c r="C9" s="11">
        <f t="shared" ref="C9:C11" si="1">B9/B$6</f>
        <v>0.3145530667879971</v>
      </c>
      <c r="D9" s="5">
        <f>5*SUMIF($A$17:$A$4007,"&lt;1400",D$17:D$4007)-SUM(D$7:D8)</f>
        <v>47.46783974227619</v>
      </c>
      <c r="E9" s="12">
        <f t="shared" ref="E9:G9" si="2">D9/D$6</f>
        <v>0.38827327109189008</v>
      </c>
      <c r="F9" s="7">
        <f>5*SUMIF($A$17:$A$4007,"&lt;1400",F$17:F$4007)-SUM(F$7:F8)</f>
        <v>327.69533992034519</v>
      </c>
      <c r="G9" s="13">
        <f t="shared" si="2"/>
        <v>0.32699094260837341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5">
      <c r="A10" t="s">
        <v>10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5">
      <c r="A11" t="s">
        <v>9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5">
      <c r="A13" t="s">
        <v>11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5">
      <c r="A16" s="10" t="s">
        <v>1</v>
      </c>
      <c r="B16" s="36" t="s">
        <v>2</v>
      </c>
      <c r="C16" s="36"/>
      <c r="D16" s="36" t="s">
        <v>2</v>
      </c>
      <c r="E16" s="36"/>
      <c r="F16" s="36" t="s">
        <v>2</v>
      </c>
      <c r="G16" s="36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B4:C4"/>
    <mergeCell ref="D4:E4"/>
    <mergeCell ref="F3:G3"/>
    <mergeCell ref="F4:G4"/>
    <mergeCell ref="B16:C16"/>
    <mergeCell ref="D16:E16"/>
    <mergeCell ref="F16:G16"/>
    <mergeCell ref="F2:G2"/>
    <mergeCell ref="B2:C2"/>
    <mergeCell ref="D2:E2"/>
    <mergeCell ref="D3:E3"/>
    <mergeCell ref="B3:C3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Wunderlich, Sarina</cp:lastModifiedBy>
  <dcterms:created xsi:type="dcterms:W3CDTF">2019-06-24T11:46:26Z</dcterms:created>
  <dcterms:modified xsi:type="dcterms:W3CDTF">2021-01-02T11:35:58Z</dcterms:modified>
</cp:coreProperties>
</file>